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50" activeTab="0"/>
  </bookViews>
  <sheets>
    <sheet name="Úvod" sheetId="1" r:id="rId1"/>
    <sheet name="Účetní data" sheetId="2" r:id="rId2"/>
    <sheet name="Informace" sheetId="3" r:id="rId3"/>
    <sheet name="Výsledky" sheetId="4" r:id="rId4"/>
  </sheets>
  <definedNames>
    <definedName name="rok">'Úvod'!$C$28</definedName>
  </definedNames>
  <calcPr fullCalcOnLoad="1"/>
</workbook>
</file>

<file path=xl/sharedStrings.xml><?xml version="1.0" encoding="utf-8"?>
<sst xmlns="http://schemas.openxmlformats.org/spreadsheetml/2006/main" count="68" uniqueCount="62">
  <si>
    <t>Ocenění metodou kapitalizovaných čistých výnosů</t>
  </si>
  <si>
    <r>
      <t xml:space="preserve"> 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</si>
  <si>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</si>
  <si>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Položka</t>
  </si>
  <si>
    <t>Prodej brutto</t>
  </si>
  <si>
    <t>Skonta a rabaty</t>
  </si>
  <si>
    <t>PRODEJ NETTO</t>
  </si>
  <si>
    <t>Náklady</t>
  </si>
  <si>
    <t xml:space="preserve"> - výkonová spotřeba</t>
  </si>
  <si>
    <t xml:space="preserve"> - mzdy zaměstnanců</t>
  </si>
  <si>
    <t xml:space="preserve"> - odpisy dlouh. hmot. majetku</t>
  </si>
  <si>
    <t>Správní náklady</t>
  </si>
  <si>
    <t>Úroky</t>
  </si>
  <si>
    <t>ZISK PŘED DANĚMI</t>
  </si>
  <si>
    <t>Daně</t>
  </si>
  <si>
    <t>ROČNÍ ZISK</t>
  </si>
  <si>
    <t xml:space="preserve">  1) Společníci bezprostředně řídí svou společnost. Pokud by tuto práci</t>
  </si>
  <si>
    <t xml:space="preserve">      nevykonávali osobně, ale byli by na ni přijati manažeři jako běžní </t>
  </si>
  <si>
    <t xml:space="preserve">      zaměstnanci, činila by jejich mzda</t>
  </si>
  <si>
    <t xml:space="preserve">  2) Účtované odpisy byly v každém roce o</t>
  </si>
  <si>
    <t xml:space="preserve">      nižší, než by odpovídalo odpisům z reprodukčních cen.</t>
  </si>
  <si>
    <t xml:space="preserve">      Původně účtované odpisy byly zároveň maximálně daňově uznatelné.</t>
  </si>
  <si>
    <t xml:space="preserve">  3) Ve správních nákladech byla skrytá osobní spotřeba majitelů ve výši</t>
  </si>
  <si>
    <t xml:space="preserve">  4) Daňová sazba pro budoucí roky:</t>
  </si>
  <si>
    <t>—–—–—–—–—–—–—–—–—–—–</t>
  </si>
  <si>
    <t>Cenový index</t>
  </si>
  <si>
    <t>Zvolená váha</t>
  </si>
  <si>
    <t>ÚČETNÍ VÝSLEDOVKA - VÝVOJ ZA POSLEDNÍ OBDOBÍ (tis. Kč)</t>
  </si>
  <si>
    <t>INFORMACE PRO OCENĚNÍ</t>
  </si>
  <si>
    <t>a) Informace k úpravám výsledků hospodaření</t>
  </si>
  <si>
    <t>b) Informace ke kalkulované úrokové míře</t>
  </si>
  <si>
    <t xml:space="preserve">  Výnosnost dlouhodobých státních dluhopisů</t>
  </si>
  <si>
    <t xml:space="preserve">  Riziková přirážka</t>
  </si>
  <si>
    <t xml:space="preserve">  Očekávaná inflace</t>
  </si>
  <si>
    <t>c) Informace pro paušální metodu</t>
  </si>
  <si>
    <t>d) Informace pro analytickou metodu</t>
  </si>
  <si>
    <t>Celkové předokládané odpisy</t>
  </si>
  <si>
    <t>Z toho zvýšení odpisů oproti současnosti</t>
  </si>
  <si>
    <t xml:space="preserve">Zvýšené modernizační investice </t>
  </si>
  <si>
    <t>Investice musejí být profinancovány již během roku, kdy jsou pořizovány.</t>
  </si>
  <si>
    <t>V dalších letech budou investice již jen ve výši odpisů.</t>
  </si>
  <si>
    <t>Úroková míra z úvěrů:</t>
  </si>
  <si>
    <t>Velké modernizační investice umožní zvýšit zisk před odpočtem dodatečných</t>
  </si>
  <si>
    <t>odpisů a úroků takto (roční růst vždy oproti předchozímu roku - stálé ceny):</t>
  </si>
  <si>
    <t>V dalších letech již zůstane čistý výnos trvale stabilní.</t>
  </si>
  <si>
    <t>Příklad k procvičení</t>
  </si>
  <si>
    <t>à</t>
  </si>
  <si>
    <t>Původní zvýšení odpisů oproti účetním hodnotám i nadále nebude daňově uznatelné.</t>
  </si>
  <si>
    <t>Účetní výsledkovka za tři minulé roky</t>
  </si>
  <si>
    <t>Další informace potřebné pro ocenění.</t>
  </si>
  <si>
    <t xml:space="preserve">    1.  Paušální metodou</t>
  </si>
  <si>
    <t xml:space="preserve">    2.  Analytickou metodou za předpokladu mimořádných investic v prvních dvou letech</t>
  </si>
  <si>
    <t>tis. Kč ročně.</t>
  </si>
  <si>
    <t>tis. Kč</t>
  </si>
  <si>
    <t xml:space="preserve"> tis. Kč</t>
  </si>
  <si>
    <t>VÝSLEDKY</t>
  </si>
  <si>
    <t>List Výsledky obsahuje hlavní výsledky, podle kterých zkontrolujete správnost svých výpočtů.</t>
  </si>
  <si>
    <t>Paušální metoda - výsledné ocenění</t>
  </si>
  <si>
    <t>Analytická metoda - výsledné ocenění</t>
  </si>
  <si>
    <t>Jsou k dispozici tyto podklady:</t>
  </si>
  <si>
    <t>Trvale odnímatelný čistý výnos</t>
  </si>
  <si>
    <t>Čistý výnos po dani v 1. fázi: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</si>
</sst>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  <numFmt numFmtId="165" formatCode="#,##0_)"/>
    <numFmt numFmtId="166" formatCode="0_)"/>
    <numFmt numFmtId="167" formatCode="0.00_)"/>
    <numFmt numFmtId="168" formatCode="0.0_)"/>
    <numFmt numFmtId="169" formatCode="#,##0_);\(#,##0\)"/>
    <numFmt numFmtId="170" formatCode="0.0%"/>
    <numFmt numFmtId="171" formatCode="#,##0.0000_)"/>
    <numFmt numFmtId="172" formatCode="#,##0_ ;\-#,##0\ 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8"/>
      <color indexed="10"/>
      <name val="Times New Roman CE"/>
      <family val="1"/>
    </font>
    <font>
      <sz val="12"/>
      <name val="Times New Roman CE"/>
      <family val="1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u val="single"/>
      <sz val="12"/>
      <color indexed="12"/>
      <name val="Times New Roman CE"/>
      <family val="1"/>
    </font>
    <font>
      <b/>
      <sz val="12"/>
      <color indexed="17"/>
      <name val="Times New Roman CE"/>
      <family val="0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17"/>
      <name val="Times New Roman CE"/>
      <family val="1"/>
    </font>
    <font>
      <sz val="12"/>
      <color indexed="18"/>
      <name val="Times New Roman CE"/>
      <family val="1"/>
    </font>
    <font>
      <b/>
      <sz val="14"/>
      <color indexed="45"/>
      <name val="Wingdings"/>
      <family val="0"/>
    </font>
    <font>
      <b/>
      <sz val="12"/>
      <color indexed="12"/>
      <name val="Times New Roman CE"/>
      <family val="0"/>
    </font>
    <font>
      <b/>
      <u val="single"/>
      <sz val="12"/>
      <color indexed="10"/>
      <name val="Times New Roman CE"/>
      <family val="1"/>
    </font>
    <font>
      <b/>
      <sz val="13"/>
      <color indexed="16"/>
      <name val="Times New Roman CE"/>
      <family val="1"/>
    </font>
    <font>
      <b/>
      <i/>
      <u val="single"/>
      <sz val="18"/>
      <color indexed="56"/>
      <name val="Times New Roman CE"/>
      <family val="1"/>
    </font>
    <font>
      <sz val="10"/>
      <name val="Wingdings"/>
      <family val="0"/>
    </font>
    <font>
      <sz val="10"/>
      <color indexed="9"/>
      <name val="Arial CE"/>
      <family val="0"/>
    </font>
    <font>
      <sz val="12"/>
      <color indexed="9"/>
      <name val="Times New Roman CE"/>
      <family val="1"/>
    </font>
    <font>
      <b/>
      <sz val="10"/>
      <color indexed="16"/>
      <name val="Arial CE"/>
      <family val="2"/>
    </font>
    <font>
      <b/>
      <sz val="12"/>
      <color indexed="59"/>
      <name val="Times New Roman CE"/>
      <family val="1"/>
    </font>
    <font>
      <sz val="13"/>
      <name val="Times New Roman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/>
    </xf>
    <xf numFmtId="1" fontId="9" fillId="0" borderId="3" xfId="0" applyNumberFormat="1" applyFont="1" applyFill="1" applyBorder="1" applyAlignment="1" applyProtection="1">
      <alignment horizontal="center"/>
      <protection/>
    </xf>
    <xf numFmtId="1" fontId="9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0" fontId="10" fillId="0" borderId="5" xfId="0" applyFont="1" applyFill="1" applyBorder="1" applyAlignment="1">
      <alignment/>
    </xf>
    <xf numFmtId="165" fontId="10" fillId="0" borderId="6" xfId="0" applyNumberFormat="1" applyFont="1" applyFill="1" applyBorder="1" applyAlignment="1" applyProtection="1">
      <alignment/>
      <protection/>
    </xf>
    <xf numFmtId="165" fontId="10" fillId="0" borderId="5" xfId="0" applyNumberFormat="1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5" fillId="0" borderId="8" xfId="0" applyFont="1" applyBorder="1" applyAlignment="1">
      <alignment/>
    </xf>
    <xf numFmtId="165" fontId="10" fillId="0" borderId="9" xfId="0" applyNumberFormat="1" applyFont="1" applyFill="1" applyBorder="1" applyAlignment="1" applyProtection="1">
      <alignment/>
      <protection/>
    </xf>
    <xf numFmtId="165" fontId="10" fillId="0" borderId="8" xfId="0" applyNumberFormat="1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5" xfId="0" applyFont="1" applyFill="1" applyBorder="1" applyAlignment="1">
      <alignment/>
    </xf>
    <xf numFmtId="165" fontId="11" fillId="0" borderId="6" xfId="0" applyNumberFormat="1" applyFont="1" applyFill="1" applyBorder="1" applyAlignment="1" applyProtection="1">
      <alignment/>
      <protection/>
    </xf>
    <xf numFmtId="165" fontId="11" fillId="0" borderId="5" xfId="0" applyNumberFormat="1" applyFont="1" applyFill="1" applyBorder="1" applyAlignment="1" applyProtection="1">
      <alignment/>
      <protection/>
    </xf>
    <xf numFmtId="0" fontId="5" fillId="0" borderId="5" xfId="0" applyFont="1" applyBorder="1" applyAlignment="1">
      <alignment/>
    </xf>
    <xf numFmtId="9" fontId="12" fillId="0" borderId="8" xfId="0" applyNumberFormat="1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/>
    </xf>
    <xf numFmtId="165" fontId="13" fillId="0" borderId="12" xfId="0" applyNumberFormat="1" applyFont="1" applyFill="1" applyBorder="1" applyAlignment="1" applyProtection="1">
      <alignment/>
      <protection/>
    </xf>
    <xf numFmtId="165" fontId="13" fillId="0" borderId="11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4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166" fontId="9" fillId="0" borderId="16" xfId="0" applyNumberFormat="1" applyFont="1" applyFill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/>
      <protection/>
    </xf>
    <xf numFmtId="167" fontId="10" fillId="0" borderId="6" xfId="0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68" fontId="10" fillId="0" borderId="9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170" fontId="10" fillId="0" borderId="20" xfId="0" applyNumberFormat="1" applyFont="1" applyFill="1" applyBorder="1" applyAlignment="1" applyProtection="1">
      <alignment/>
      <protection/>
    </xf>
    <xf numFmtId="170" fontId="10" fillId="0" borderId="17" xfId="0" applyNumberFormat="1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165" fontId="17" fillId="0" borderId="22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9" fontId="9" fillId="0" borderId="0" xfId="19" applyFont="1" applyBorder="1" applyAlignment="1">
      <alignment horizontal="left"/>
    </xf>
    <xf numFmtId="169" fontId="10" fillId="0" borderId="0" xfId="0" applyNumberFormat="1" applyFont="1" applyFill="1" applyBorder="1" applyAlignment="1" applyProtection="1">
      <alignment horizontal="left" vertical="center" wrapText="1"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9" fontId="9" fillId="0" borderId="0" xfId="19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/>
      <protection/>
    </xf>
    <xf numFmtId="9" fontId="9" fillId="0" borderId="0" xfId="19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9" fontId="9" fillId="0" borderId="24" xfId="19" applyFont="1" applyFill="1" applyBorder="1" applyAlignment="1" applyProtection="1">
      <alignment horizontal="left"/>
      <protection/>
    </xf>
    <xf numFmtId="9" fontId="9" fillId="0" borderId="6" xfId="19" applyFont="1" applyFill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9" fontId="9" fillId="0" borderId="9" xfId="19" applyFont="1" applyFill="1" applyBorder="1" applyAlignment="1" applyProtection="1">
      <alignment horizontal="left"/>
      <protection/>
    </xf>
    <xf numFmtId="170" fontId="10" fillId="0" borderId="18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166" fontId="9" fillId="0" borderId="15" xfId="0" applyNumberFormat="1" applyFont="1" applyFill="1" applyBorder="1" applyAlignment="1" applyProtection="1">
      <alignment horizontal="right"/>
      <protection/>
    </xf>
    <xf numFmtId="165" fontId="10" fillId="0" borderId="15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5" fontId="5" fillId="0" borderId="15" xfId="0" applyNumberFormat="1" applyFont="1" applyBorder="1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1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165" fontId="2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7" width="11.625" style="0" customWidth="1"/>
    <col min="8" max="10" width="10.25390625" style="0" customWidth="1"/>
  </cols>
  <sheetData>
    <row r="1" spans="1:7" ht="23.25">
      <c r="A1" s="1" t="s">
        <v>0</v>
      </c>
      <c r="B1" s="2"/>
      <c r="C1" s="3"/>
      <c r="D1" s="2"/>
      <c r="E1" s="2"/>
      <c r="F1" s="2"/>
      <c r="G1" s="2"/>
    </row>
    <row r="2" spans="1:7" ht="23.25">
      <c r="A2" s="73" t="s">
        <v>45</v>
      </c>
      <c r="B2" s="1"/>
      <c r="C2" s="3"/>
      <c r="D2" s="2"/>
      <c r="E2" s="2"/>
      <c r="F2" s="2"/>
      <c r="G2" s="2"/>
    </row>
    <row r="3" spans="2:7" ht="15" customHeight="1">
      <c r="B3" s="1"/>
      <c r="C3" s="3"/>
      <c r="D3" s="2"/>
      <c r="E3" s="2"/>
      <c r="F3" s="2"/>
      <c r="G3" s="2"/>
    </row>
    <row r="4" spans="1:7" ht="15.75">
      <c r="A4" s="74" t="s">
        <v>59</v>
      </c>
      <c r="B4" s="4"/>
      <c r="C4" s="4"/>
      <c r="D4" s="4"/>
      <c r="E4" s="4"/>
      <c r="F4" s="4"/>
      <c r="G4" s="4"/>
    </row>
    <row r="5" spans="1:7" ht="12" customHeight="1">
      <c r="A5" s="5"/>
      <c r="B5" s="4"/>
      <c r="C5" s="4"/>
      <c r="D5" s="4"/>
      <c r="E5" s="4"/>
      <c r="F5" s="4"/>
      <c r="G5" s="4"/>
    </row>
    <row r="6" spans="1:7" ht="15.75">
      <c r="A6" s="75" t="s">
        <v>46</v>
      </c>
      <c r="B6" s="5" t="s">
        <v>48</v>
      </c>
      <c r="C6" s="4"/>
      <c r="D6" s="4"/>
      <c r="E6" s="4"/>
      <c r="F6" s="4"/>
      <c r="G6" s="4"/>
    </row>
    <row r="7" spans="1:7" ht="15.75">
      <c r="A7" s="75" t="s">
        <v>46</v>
      </c>
      <c r="B7" s="5" t="s">
        <v>49</v>
      </c>
      <c r="C7" s="4"/>
      <c r="D7" s="4"/>
      <c r="E7" s="4"/>
      <c r="F7" s="4"/>
      <c r="G7" s="4"/>
    </row>
    <row r="8" spans="1:7" ht="12" customHeight="1">
      <c r="A8" s="6"/>
      <c r="B8" s="4"/>
      <c r="C8" s="4"/>
      <c r="D8" s="4"/>
      <c r="E8" s="4"/>
      <c r="F8" s="4"/>
      <c r="G8" s="4"/>
    </row>
    <row r="9" spans="1:7" ht="15.75">
      <c r="A9" s="74" t="str">
        <f>"Úkol: Ocenit podnik k 1. 1. "&amp;FIXED(rok,0,1)&amp;", a to:"</f>
        <v>Úkol: Ocenit podnik k 1. 1. 2005, a to:</v>
      </c>
      <c r="B9" s="4"/>
      <c r="C9" s="4"/>
      <c r="D9" s="4"/>
      <c r="E9" s="4"/>
      <c r="F9" s="4"/>
      <c r="G9" s="4"/>
    </row>
    <row r="10" spans="1:7" ht="10.5" customHeight="1">
      <c r="A10" s="5"/>
      <c r="B10" s="4"/>
      <c r="C10" s="4"/>
      <c r="D10" s="4"/>
      <c r="E10" s="4"/>
      <c r="F10" s="4"/>
      <c r="G10" s="4"/>
    </row>
    <row r="11" spans="1:7" ht="15.75">
      <c r="A11" s="5" t="s">
        <v>50</v>
      </c>
      <c r="B11" s="4"/>
      <c r="C11" s="4"/>
      <c r="D11" s="4"/>
      <c r="E11" s="4"/>
      <c r="F11" s="4"/>
      <c r="G11" s="4"/>
    </row>
    <row r="12" spans="1:7" ht="15.75" customHeight="1">
      <c r="A12" s="5" t="s">
        <v>51</v>
      </c>
      <c r="B12" s="4"/>
      <c r="C12" s="4"/>
      <c r="D12" s="4"/>
      <c r="E12" s="4"/>
      <c r="F12" s="4"/>
      <c r="G12" s="4"/>
    </row>
    <row r="13" spans="1:7" ht="15.75" customHeight="1">
      <c r="A13" s="5"/>
      <c r="B13" s="4"/>
      <c r="C13" s="4"/>
      <c r="D13" s="4"/>
      <c r="E13" s="4"/>
      <c r="F13" s="4"/>
      <c r="G13" s="4"/>
    </row>
    <row r="14" spans="1:7" ht="15.75" customHeight="1">
      <c r="A14" s="80" t="s">
        <v>56</v>
      </c>
      <c r="B14" s="4"/>
      <c r="C14" s="4"/>
      <c r="D14" s="4"/>
      <c r="E14" s="4"/>
      <c r="F14" s="4"/>
      <c r="G14" s="4"/>
    </row>
    <row r="15" spans="1:7" ht="15.75" customHeight="1">
      <c r="A15" s="5"/>
      <c r="B15" s="4"/>
      <c r="C15" s="4"/>
      <c r="D15" s="4"/>
      <c r="E15" s="4"/>
      <c r="F15" s="4"/>
      <c r="G15" s="4"/>
    </row>
    <row r="16" ht="23.25">
      <c r="A16" s="7" t="s">
        <v>1</v>
      </c>
    </row>
    <row r="28" spans="2:3" ht="15.75">
      <c r="B28" s="76" t="s">
        <v>2</v>
      </c>
      <c r="C28" s="77">
        <f>YEAR(C29)</f>
        <v>2005</v>
      </c>
    </row>
    <row r="29" spans="2:3" ht="15.75">
      <c r="B29" s="76"/>
      <c r="C29" s="78">
        <v>38353</v>
      </c>
    </row>
  </sheetData>
  <printOptions headings="1"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75390625" style="9" customWidth="1"/>
    <col min="2" max="2" width="28.75390625" style="9" customWidth="1"/>
    <col min="3" max="5" width="14.375" style="9" customWidth="1"/>
    <col min="6" max="6" width="2.00390625" style="9" customWidth="1"/>
    <col min="7" max="7" width="2.25390625" style="9" customWidth="1"/>
    <col min="8" max="9" width="10.25390625" style="9" customWidth="1"/>
  </cols>
  <sheetData>
    <row r="1" spans="1:6" ht="22.5" customHeight="1" thickBot="1">
      <c r="A1" s="57" t="s">
        <v>27</v>
      </c>
      <c r="B1" s="8"/>
      <c r="C1" s="8"/>
      <c r="D1" s="8"/>
      <c r="E1" s="8"/>
      <c r="F1" s="8"/>
    </row>
    <row r="2" spans="1:6" ht="16.5" thickBot="1">
      <c r="A2" s="10" t="s">
        <v>3</v>
      </c>
      <c r="B2" s="11"/>
      <c r="C2" s="12">
        <f>rok-3</f>
        <v>2002</v>
      </c>
      <c r="D2" s="12">
        <f>C2+1</f>
        <v>2003</v>
      </c>
      <c r="E2" s="13">
        <f>D2+1</f>
        <v>2004</v>
      </c>
      <c r="F2" s="14"/>
    </row>
    <row r="3" spans="1:6" ht="15.75">
      <c r="A3" s="15" t="s">
        <v>4</v>
      </c>
      <c r="B3" s="16"/>
      <c r="C3" s="17">
        <v>19746100</v>
      </c>
      <c r="D3" s="17">
        <v>24349100</v>
      </c>
      <c r="E3" s="18">
        <v>26106500</v>
      </c>
      <c r="F3" s="14"/>
    </row>
    <row r="4" spans="1:6" ht="15.75">
      <c r="A4" s="19" t="s">
        <v>5</v>
      </c>
      <c r="B4" s="20"/>
      <c r="C4" s="21">
        <v>253300</v>
      </c>
      <c r="D4" s="21">
        <v>291300</v>
      </c>
      <c r="E4" s="22">
        <v>113600</v>
      </c>
      <c r="F4" s="14"/>
    </row>
    <row r="5" spans="1:6" ht="15.75">
      <c r="A5" s="23" t="s">
        <v>6</v>
      </c>
      <c r="B5" s="24"/>
      <c r="C5" s="25">
        <f>C3-C4</f>
        <v>19492800</v>
      </c>
      <c r="D5" s="25">
        <f>D3-D4</f>
        <v>24057800</v>
      </c>
      <c r="E5" s="26">
        <f>E3-E4</f>
        <v>25992900</v>
      </c>
      <c r="F5" s="14"/>
    </row>
    <row r="6" spans="1:6" ht="15.75">
      <c r="A6" s="15" t="s">
        <v>7</v>
      </c>
      <c r="B6" s="27" t="s">
        <v>8</v>
      </c>
      <c r="C6" s="17">
        <v>4693500</v>
      </c>
      <c r="D6" s="17">
        <v>6184400</v>
      </c>
      <c r="E6" s="18">
        <v>6769400</v>
      </c>
      <c r="F6" s="14"/>
    </row>
    <row r="7" spans="1:6" ht="15.75">
      <c r="A7" s="15"/>
      <c r="B7" s="27" t="s">
        <v>9</v>
      </c>
      <c r="C7" s="17">
        <v>3748600</v>
      </c>
      <c r="D7" s="17">
        <v>5267600</v>
      </c>
      <c r="E7" s="18">
        <v>6052300</v>
      </c>
      <c r="F7" s="14"/>
    </row>
    <row r="8" spans="1:6" ht="15.75">
      <c r="A8" s="15"/>
      <c r="B8" s="27" t="s">
        <v>10</v>
      </c>
      <c r="C8" s="17">
        <v>1193000</v>
      </c>
      <c r="D8" s="17">
        <v>1293000</v>
      </c>
      <c r="E8" s="18">
        <v>1385900</v>
      </c>
      <c r="F8" s="14"/>
    </row>
    <row r="9" spans="1:6" ht="15.75">
      <c r="A9" s="15" t="s">
        <v>11</v>
      </c>
      <c r="B9" s="27"/>
      <c r="C9" s="17">
        <v>8543900</v>
      </c>
      <c r="D9" s="17">
        <v>9571200</v>
      </c>
      <c r="E9" s="18">
        <v>9954100</v>
      </c>
      <c r="F9" s="14"/>
    </row>
    <row r="10" spans="1:6" ht="15.75">
      <c r="A10" s="19" t="s">
        <v>12</v>
      </c>
      <c r="B10" s="20"/>
      <c r="C10" s="21">
        <v>303800</v>
      </c>
      <c r="D10" s="21">
        <v>331200</v>
      </c>
      <c r="E10" s="22">
        <v>321400</v>
      </c>
      <c r="F10" s="14"/>
    </row>
    <row r="11" spans="1:6" ht="15.75">
      <c r="A11" s="23" t="s">
        <v>13</v>
      </c>
      <c r="B11" s="24"/>
      <c r="C11" s="25">
        <f>C5-SUM(C6:C10)</f>
        <v>1010000</v>
      </c>
      <c r="D11" s="25">
        <f>D5-SUM(D6:D10)</f>
        <v>1410400</v>
      </c>
      <c r="E11" s="26">
        <f>E5-SUM(E6:E10)</f>
        <v>1509800</v>
      </c>
      <c r="F11" s="14"/>
    </row>
    <row r="12" spans="1:6" ht="15.75">
      <c r="A12" s="19" t="s">
        <v>14</v>
      </c>
      <c r="B12" s="28">
        <v>0.31</v>
      </c>
      <c r="C12" s="21">
        <f>C11*$B$12</f>
        <v>313100</v>
      </c>
      <c r="D12" s="21">
        <f>D11*$B$12</f>
        <v>437224</v>
      </c>
      <c r="E12" s="22">
        <f>E11*$B$12</f>
        <v>468038</v>
      </c>
      <c r="F12" s="14"/>
    </row>
    <row r="13" spans="1:6" ht="16.5" thickBot="1">
      <c r="A13" s="29" t="s">
        <v>15</v>
      </c>
      <c r="B13" s="30"/>
      <c r="C13" s="31">
        <f>C11-C12</f>
        <v>696900</v>
      </c>
      <c r="D13" s="31">
        <f>D11-D12</f>
        <v>973176</v>
      </c>
      <c r="E13" s="32">
        <f>E11-E12</f>
        <v>1041762</v>
      </c>
      <c r="F13" s="14"/>
    </row>
    <row r="14" spans="1:6" ht="15.75">
      <c r="A14" s="14"/>
      <c r="B14" s="14"/>
      <c r="C14" s="14"/>
      <c r="D14" s="14"/>
      <c r="E14" s="14"/>
      <c r="F14" s="8"/>
    </row>
    <row r="15" spans="1:7" ht="18">
      <c r="A15" s="34" t="s">
        <v>24</v>
      </c>
      <c r="B15" s="35"/>
      <c r="C15" s="35"/>
      <c r="D15" s="35"/>
      <c r="E15" s="35"/>
      <c r="F15" s="35"/>
      <c r="G15" s="35"/>
    </row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</sheetData>
  <printOptions headings="1"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00390625" style="9" customWidth="1"/>
    <col min="2" max="2" width="28.75390625" style="9" customWidth="1"/>
    <col min="3" max="3" width="11.625" style="9" customWidth="1"/>
    <col min="4" max="4" width="12.125" style="9" customWidth="1"/>
    <col min="5" max="5" width="12.25390625" style="9" customWidth="1"/>
    <col min="6" max="6" width="12.00390625" style="9" customWidth="1"/>
    <col min="7" max="7" width="2.25390625" style="9" customWidth="1"/>
    <col min="8" max="9" width="10.25390625" style="9" customWidth="1"/>
  </cols>
  <sheetData>
    <row r="1" spans="1:6" ht="15.75">
      <c r="A1" s="60" t="s">
        <v>28</v>
      </c>
      <c r="B1" s="8"/>
      <c r="C1" s="8"/>
      <c r="D1" s="8"/>
      <c r="E1" s="8"/>
      <c r="F1" s="8"/>
    </row>
    <row r="2" spans="1:6" ht="8.25" customHeight="1">
      <c r="A2" s="8"/>
      <c r="B2" s="14"/>
      <c r="C2" s="14"/>
      <c r="D2" s="14"/>
      <c r="E2" s="14"/>
      <c r="F2" s="14"/>
    </row>
    <row r="3" spans="1:6" ht="20.25" customHeight="1">
      <c r="A3" s="61" t="s">
        <v>29</v>
      </c>
      <c r="B3" s="50"/>
      <c r="C3" s="8"/>
      <c r="D3" s="8"/>
      <c r="E3" s="8"/>
      <c r="F3" s="8"/>
    </row>
    <row r="4" spans="2:6" ht="22.5" customHeight="1">
      <c r="B4" s="38" t="s">
        <v>16</v>
      </c>
      <c r="C4" s="8"/>
      <c r="D4" s="8"/>
      <c r="E4" s="8"/>
      <c r="F4" s="8"/>
    </row>
    <row r="5" spans="2:6" ht="15.75">
      <c r="B5" s="38" t="s">
        <v>17</v>
      </c>
      <c r="C5" s="8"/>
      <c r="D5" s="8"/>
      <c r="E5" s="8"/>
      <c r="F5" s="8"/>
    </row>
    <row r="6" spans="2:6" ht="15.75">
      <c r="B6" s="38" t="s">
        <v>18</v>
      </c>
      <c r="C6" s="8"/>
      <c r="D6" s="79">
        <v>420000</v>
      </c>
      <c r="E6" s="33" t="s">
        <v>52</v>
      </c>
      <c r="F6" s="8"/>
    </row>
    <row r="7" spans="2:6" ht="19.5" customHeight="1">
      <c r="B7" s="58" t="s">
        <v>19</v>
      </c>
      <c r="C7" s="8"/>
      <c r="D7" s="79">
        <v>380000</v>
      </c>
      <c r="E7" s="33" t="s">
        <v>53</v>
      </c>
      <c r="F7" s="33"/>
    </row>
    <row r="8" spans="2:6" ht="15.75">
      <c r="B8" s="38" t="s">
        <v>20</v>
      </c>
      <c r="C8" s="8"/>
      <c r="D8" s="8"/>
      <c r="E8" s="8"/>
      <c r="F8" s="8"/>
    </row>
    <row r="9" spans="2:6" ht="15.75">
      <c r="B9" s="38" t="s">
        <v>21</v>
      </c>
      <c r="C9" s="8"/>
      <c r="D9" s="8"/>
      <c r="E9" s="8"/>
      <c r="F9" s="8"/>
    </row>
    <row r="10" spans="2:6" ht="19.5" customHeight="1">
      <c r="B10" s="38" t="s">
        <v>22</v>
      </c>
      <c r="C10" s="8"/>
      <c r="D10" s="8"/>
      <c r="E10" s="8"/>
      <c r="F10" s="8"/>
    </row>
    <row r="11" spans="1:6" ht="15.75">
      <c r="A11" s="8"/>
      <c r="B11" s="79">
        <v>50000</v>
      </c>
      <c r="C11" s="33" t="s">
        <v>52</v>
      </c>
      <c r="E11" s="8"/>
      <c r="F11" s="8"/>
    </row>
    <row r="12" spans="1:6" ht="15.75">
      <c r="A12" s="8"/>
      <c r="B12" s="38" t="s">
        <v>23</v>
      </c>
      <c r="C12" s="33"/>
      <c r="D12" s="59">
        <v>0.26</v>
      </c>
      <c r="E12" s="8"/>
      <c r="F12" s="8"/>
    </row>
    <row r="13" spans="1:6" ht="15.75">
      <c r="A13" s="8"/>
      <c r="B13" s="38"/>
      <c r="C13" s="33"/>
      <c r="D13" s="59"/>
      <c r="E13" s="8"/>
      <c r="F13" s="8"/>
    </row>
    <row r="14" spans="1:6" ht="15.75">
      <c r="A14" s="61" t="s">
        <v>30</v>
      </c>
      <c r="B14" s="38"/>
      <c r="C14" s="33"/>
      <c r="D14" s="59"/>
      <c r="E14" s="8"/>
      <c r="F14" s="8"/>
    </row>
    <row r="15" spans="1:6" ht="15.75">
      <c r="A15" s="61"/>
      <c r="B15" s="45" t="s">
        <v>31</v>
      </c>
      <c r="C15" s="62"/>
      <c r="D15" s="63"/>
      <c r="E15" s="46">
        <v>0.06</v>
      </c>
      <c r="F15" s="8"/>
    </row>
    <row r="16" spans="1:6" ht="15.75">
      <c r="A16" s="8"/>
      <c r="B16" s="36" t="s">
        <v>32</v>
      </c>
      <c r="C16" s="33"/>
      <c r="D16" s="64"/>
      <c r="E16" s="47">
        <v>0.04</v>
      </c>
      <c r="F16" s="8"/>
    </row>
    <row r="17" spans="1:6" ht="15.75">
      <c r="A17" s="8"/>
      <c r="B17" s="37" t="s">
        <v>33</v>
      </c>
      <c r="C17" s="65"/>
      <c r="D17" s="66"/>
      <c r="E17" s="67">
        <v>0.02</v>
      </c>
      <c r="F17" s="8"/>
    </row>
    <row r="18" spans="1:6" ht="15.75">
      <c r="A18" s="8"/>
      <c r="B18" s="38"/>
      <c r="C18" s="33"/>
      <c r="D18" s="59"/>
      <c r="E18" s="8"/>
      <c r="F18" s="8"/>
    </row>
    <row r="19" spans="1:6" ht="15.75">
      <c r="A19" s="61" t="s">
        <v>34</v>
      </c>
      <c r="B19" s="38"/>
      <c r="C19" s="33"/>
      <c r="D19" s="59"/>
      <c r="E19" s="8"/>
      <c r="F19" s="8"/>
    </row>
    <row r="20" spans="1:6" ht="15.75">
      <c r="A20" s="8"/>
      <c r="B20" s="39"/>
      <c r="C20" s="40">
        <f>rok-3</f>
        <v>2002</v>
      </c>
      <c r="D20" s="40">
        <f>C20+1</f>
        <v>2003</v>
      </c>
      <c r="E20" s="40">
        <f>D20+1</f>
        <v>2004</v>
      </c>
      <c r="F20" s="8"/>
    </row>
    <row r="21" spans="1:6" ht="15.75">
      <c r="A21" s="8"/>
      <c r="B21" s="41" t="s">
        <v>25</v>
      </c>
      <c r="C21" s="42">
        <v>0.94</v>
      </c>
      <c r="D21" s="42">
        <v>0.95</v>
      </c>
      <c r="E21" s="42">
        <v>1</v>
      </c>
      <c r="F21" s="8"/>
    </row>
    <row r="22" spans="1:6" ht="15.75">
      <c r="A22" s="8"/>
      <c r="B22" s="43" t="s">
        <v>26</v>
      </c>
      <c r="C22" s="44">
        <v>1</v>
      </c>
      <c r="D22" s="44">
        <v>2</v>
      </c>
      <c r="E22" s="44">
        <v>3</v>
      </c>
      <c r="F22" s="8"/>
    </row>
    <row r="23" spans="1:6" ht="15.75">
      <c r="A23" s="8"/>
      <c r="B23" s="38"/>
      <c r="C23" s="33"/>
      <c r="D23" s="59"/>
      <c r="E23" s="8"/>
      <c r="F23" s="8"/>
    </row>
    <row r="24" spans="1:6" ht="15.75">
      <c r="A24" s="61" t="s">
        <v>35</v>
      </c>
      <c r="B24" s="38"/>
      <c r="C24" s="33"/>
      <c r="D24" s="59"/>
      <c r="E24" s="8"/>
      <c r="F24" s="8"/>
    </row>
    <row r="25" spans="1:10" ht="15.75">
      <c r="A25" s="61"/>
      <c r="B25" s="48"/>
      <c r="C25" s="71"/>
      <c r="D25" s="69">
        <f>E20+1</f>
        <v>2005</v>
      </c>
      <c r="E25" s="69">
        <f>D25+1</f>
        <v>2006</v>
      </c>
      <c r="F25" s="8"/>
      <c r="G25" s="8"/>
      <c r="J25" s="9"/>
    </row>
    <row r="26" spans="1:10" ht="15.75">
      <c r="A26" s="8"/>
      <c r="B26" s="48" t="s">
        <v>38</v>
      </c>
      <c r="C26" s="71"/>
      <c r="D26" s="70">
        <v>3200000</v>
      </c>
      <c r="E26" s="70">
        <v>3000000</v>
      </c>
      <c r="F26" s="8"/>
      <c r="G26" s="8"/>
      <c r="J26" s="9"/>
    </row>
    <row r="27" spans="1:10" ht="15.75">
      <c r="A27" s="8"/>
      <c r="B27" s="38" t="s">
        <v>39</v>
      </c>
      <c r="C27" s="38"/>
      <c r="D27" s="53"/>
      <c r="E27" s="53"/>
      <c r="F27" s="8"/>
      <c r="G27" s="8"/>
      <c r="J27" s="9"/>
    </row>
    <row r="28" spans="1:10" ht="15.75">
      <c r="A28" s="8"/>
      <c r="B28" s="38" t="s">
        <v>41</v>
      </c>
      <c r="C28" s="38"/>
      <c r="D28" s="51">
        <v>0.09</v>
      </c>
      <c r="E28" s="53"/>
      <c r="F28" s="8"/>
      <c r="G28" s="8"/>
      <c r="J28" s="9"/>
    </row>
    <row r="29" spans="1:10" ht="15.75">
      <c r="A29" s="8"/>
      <c r="B29" s="38" t="s">
        <v>40</v>
      </c>
      <c r="C29" s="38"/>
      <c r="D29" s="53"/>
      <c r="E29" s="53"/>
      <c r="F29" s="8"/>
      <c r="G29" s="8"/>
      <c r="J29" s="9"/>
    </row>
    <row r="30" spans="1:10" ht="15.75">
      <c r="A30" s="8"/>
      <c r="B30" s="38"/>
      <c r="C30" s="38"/>
      <c r="D30" s="33"/>
      <c r="E30" s="59"/>
      <c r="F30" s="8"/>
      <c r="G30" s="8"/>
      <c r="J30" s="9"/>
    </row>
    <row r="31" spans="1:10" ht="15.75">
      <c r="A31" s="8"/>
      <c r="B31" s="48"/>
      <c r="C31" s="71"/>
      <c r="D31" s="69">
        <f>D25</f>
        <v>2005</v>
      </c>
      <c r="E31" s="69">
        <f>E25</f>
        <v>2006</v>
      </c>
      <c r="F31" s="69" t="str">
        <f>FIXED(E31+1,0,1)&amp;" a dále"</f>
        <v>2007 a dále</v>
      </c>
      <c r="G31" s="8"/>
      <c r="J31" s="9"/>
    </row>
    <row r="32" spans="1:10" ht="15.75">
      <c r="A32" s="8"/>
      <c r="B32" s="48" t="s">
        <v>36</v>
      </c>
      <c r="C32" s="71"/>
      <c r="D32" s="70">
        <f>'Účetní data'!E8+D7</f>
        <v>1765900</v>
      </c>
      <c r="E32" s="70">
        <f>D32+D26*0.15</f>
        <v>2245900</v>
      </c>
      <c r="F32" s="72">
        <f>E32+E26*0.15</f>
        <v>2695900</v>
      </c>
      <c r="G32" s="8"/>
      <c r="J32" s="9"/>
    </row>
    <row r="33" spans="1:6" ht="15.75">
      <c r="A33" s="8"/>
      <c r="B33" s="68" t="s">
        <v>37</v>
      </c>
      <c r="C33" s="70"/>
      <c r="D33" s="70">
        <f>D32-$D$32</f>
        <v>0</v>
      </c>
      <c r="E33" s="70">
        <f>E32-$D$32</f>
        <v>480000</v>
      </c>
      <c r="F33" s="70">
        <f>F32-$D$32</f>
        <v>930000</v>
      </c>
    </row>
    <row r="34" spans="1:6" ht="10.5" customHeight="1">
      <c r="A34" s="8"/>
      <c r="B34" s="38"/>
      <c r="C34" s="53"/>
      <c r="D34" s="53"/>
      <c r="E34" s="53"/>
      <c r="F34" s="53"/>
    </row>
    <row r="35" spans="1:6" ht="15.75">
      <c r="A35" s="8"/>
      <c r="B35" s="38" t="s">
        <v>47</v>
      </c>
      <c r="C35" s="53"/>
      <c r="D35" s="53"/>
      <c r="E35" s="8"/>
      <c r="F35" s="8"/>
    </row>
    <row r="36" spans="1:6" ht="9" customHeight="1">
      <c r="A36" s="8"/>
      <c r="B36" s="38"/>
      <c r="C36" s="53"/>
      <c r="D36" s="53"/>
      <c r="E36" s="8"/>
      <c r="F36" s="8"/>
    </row>
    <row r="37" spans="1:6" ht="15.75">
      <c r="A37" s="8"/>
      <c r="B37" s="54" t="s">
        <v>42</v>
      </c>
      <c r="C37" s="54"/>
      <c r="D37" s="52"/>
      <c r="E37" s="8"/>
      <c r="F37" s="8"/>
    </row>
    <row r="38" spans="1:6" ht="15.75">
      <c r="A38" s="8"/>
      <c r="B38" s="54" t="s">
        <v>43</v>
      </c>
      <c r="C38" s="54"/>
      <c r="D38" s="52"/>
      <c r="E38" s="8"/>
      <c r="F38" s="8"/>
    </row>
    <row r="39" spans="1:6" ht="15.75">
      <c r="A39" s="8"/>
      <c r="B39" s="55">
        <f>rok+1</f>
        <v>2006</v>
      </c>
      <c r="C39" s="55"/>
      <c r="D39" s="56">
        <v>0.7</v>
      </c>
      <c r="E39" s="8"/>
      <c r="F39" s="8"/>
    </row>
    <row r="40" spans="1:6" ht="15.75">
      <c r="A40" s="8"/>
      <c r="B40" s="55">
        <f>B39+1</f>
        <v>2007</v>
      </c>
      <c r="C40" s="55"/>
      <c r="D40" s="56">
        <v>0.3</v>
      </c>
      <c r="E40" s="8"/>
      <c r="F40" s="8"/>
    </row>
    <row r="41" spans="1:6" ht="15.75">
      <c r="A41" s="8"/>
      <c r="B41" s="55">
        <f>B40+1</f>
        <v>2008</v>
      </c>
      <c r="C41" s="55"/>
      <c r="D41" s="56">
        <v>0.15</v>
      </c>
      <c r="E41" s="8"/>
      <c r="F41" s="8"/>
    </row>
    <row r="42" spans="1:6" ht="15.75">
      <c r="A42" s="8"/>
      <c r="B42" s="54" t="s">
        <v>44</v>
      </c>
      <c r="C42" s="54"/>
      <c r="D42" s="52"/>
      <c r="E42" s="8"/>
      <c r="F42" s="8"/>
    </row>
    <row r="43" spans="1:6" ht="15.75">
      <c r="A43" s="8"/>
      <c r="B43" s="54"/>
      <c r="C43" s="54"/>
      <c r="D43" s="52"/>
      <c r="E43" s="8"/>
      <c r="F43" s="8"/>
    </row>
    <row r="44" spans="1:7" ht="18">
      <c r="A44" s="34" t="s">
        <v>24</v>
      </c>
      <c r="B44" s="35"/>
      <c r="C44" s="35"/>
      <c r="D44" s="35"/>
      <c r="E44" s="35"/>
      <c r="F44" s="35"/>
      <c r="G44" s="35"/>
    </row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</sheetData>
  <printOptions headings="1"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00390625" style="9" customWidth="1"/>
    <col min="2" max="2" width="33.125" style="9" customWidth="1"/>
    <col min="3" max="3" width="15.25390625" style="9" customWidth="1"/>
    <col min="4" max="4" width="12.125" style="9" customWidth="1"/>
    <col min="5" max="5" width="12.25390625" style="9" customWidth="1"/>
    <col min="6" max="6" width="12.00390625" style="9" customWidth="1"/>
    <col min="7" max="7" width="2.25390625" style="9" customWidth="1"/>
    <col min="8" max="9" width="10.25390625" style="9" customWidth="1"/>
  </cols>
  <sheetData>
    <row r="1" spans="1:6" ht="15.75">
      <c r="A1" s="60" t="s">
        <v>55</v>
      </c>
      <c r="B1" s="8"/>
      <c r="C1" s="8"/>
      <c r="D1" s="8"/>
      <c r="E1" s="8"/>
      <c r="F1" s="8"/>
    </row>
    <row r="2" spans="1:6" ht="16.5" thickBot="1">
      <c r="A2" s="60"/>
      <c r="B2" s="8"/>
      <c r="C2" s="8"/>
      <c r="D2" s="8"/>
      <c r="E2" s="8"/>
      <c r="F2" s="8"/>
    </row>
    <row r="3" spans="1:6" ht="17.25" thickBot="1">
      <c r="A3" s="81" t="s">
        <v>57</v>
      </c>
      <c r="B3" s="8"/>
      <c r="C3" s="49">
        <v>4814091.983949235</v>
      </c>
      <c r="D3" s="8" t="s">
        <v>54</v>
      </c>
      <c r="E3" s="8"/>
      <c r="F3" s="8"/>
    </row>
    <row r="4" spans="1:6" ht="16.5">
      <c r="A4" s="81"/>
      <c r="B4" s="8" t="s">
        <v>60</v>
      </c>
      <c r="C4" s="85">
        <v>385127.3587159388</v>
      </c>
      <c r="D4" s="8" t="s">
        <v>54</v>
      </c>
      <c r="E4" s="8"/>
      <c r="F4" s="8"/>
    </row>
    <row r="5" spans="1:6" ht="16.5" thickBot="1">
      <c r="A5" s="60"/>
      <c r="B5" s="8"/>
      <c r="C5" s="8"/>
      <c r="D5" s="8"/>
      <c r="E5" s="8"/>
      <c r="F5" s="8"/>
    </row>
    <row r="6" spans="1:6" ht="17.25" thickBot="1">
      <c r="A6" s="81" t="s">
        <v>58</v>
      </c>
      <c r="B6" s="8"/>
      <c r="C6" s="49">
        <v>5815978.302831122</v>
      </c>
      <c r="D6" s="8" t="s">
        <v>54</v>
      </c>
      <c r="E6" s="8"/>
      <c r="F6" s="8"/>
    </row>
    <row r="7" spans="1:6" ht="15.75">
      <c r="A7" s="60"/>
      <c r="B7" s="8"/>
      <c r="C7" s="8"/>
      <c r="D7" s="8"/>
      <c r="E7" s="8"/>
      <c r="F7" s="8"/>
    </row>
    <row r="8" spans="1:6" ht="15.75">
      <c r="A8" s="60"/>
      <c r="B8" s="82"/>
      <c r="C8" s="69">
        <f>rok</f>
        <v>2005</v>
      </c>
      <c r="D8" s="69">
        <f>C8+1</f>
        <v>2006</v>
      </c>
      <c r="E8" s="69">
        <f>D8+1</f>
        <v>2007</v>
      </c>
      <c r="F8" s="69">
        <f>E8+1</f>
        <v>2008</v>
      </c>
    </row>
    <row r="9" spans="1:6" ht="15.75">
      <c r="A9" s="60"/>
      <c r="B9" s="83" t="s">
        <v>61</v>
      </c>
      <c r="C9" s="84">
        <v>367940.94</v>
      </c>
      <c r="D9" s="84">
        <v>356094.28</v>
      </c>
      <c r="E9" s="84">
        <v>309842.8</v>
      </c>
      <c r="F9" s="84">
        <v>496229.33799999993</v>
      </c>
    </row>
    <row r="10" spans="1:6" ht="15.75">
      <c r="A10" s="8"/>
      <c r="B10" s="54"/>
      <c r="C10" s="54"/>
      <c r="D10" s="52"/>
      <c r="E10" s="8"/>
      <c r="F10" s="8"/>
    </row>
    <row r="11" spans="1:7" ht="18">
      <c r="A11" s="34" t="s">
        <v>24</v>
      </c>
      <c r="B11" s="35"/>
      <c r="C11" s="35"/>
      <c r="D11" s="35"/>
      <c r="E11" s="35"/>
      <c r="F11" s="35"/>
      <c r="G11" s="35"/>
    </row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</sheetData>
  <printOptions headings="1"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Tiskárny</dc:title>
  <dc:subject>Oceňování podniku 1</dc:subject>
  <dc:creator>Mařík</dc:creator>
  <cp:keywords/>
  <dc:description/>
  <cp:lastModifiedBy>Mařík Miloš</cp:lastModifiedBy>
  <cp:lastPrinted>2004-12-13T07:03:14Z</cp:lastPrinted>
  <dcterms:created xsi:type="dcterms:W3CDTF">2004-12-13T20:54:05Z</dcterms:created>
  <dcterms:modified xsi:type="dcterms:W3CDTF">2007-12-03T10:54:47Z</dcterms:modified>
  <cp:category/>
  <cp:version/>
  <cp:contentType/>
  <cp:contentStatus/>
</cp:coreProperties>
</file>